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8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</sheets>
  <definedNames>
    <definedName name="_xlnm.Print_Area" localSheetId="3">'бер'!$A$1:$AG$99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<sst xmlns="http://schemas.openxmlformats.org/spreadsheetml/2006/main" count="936" uniqueCount="68">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</sst>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M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93" sqref="T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74238.3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139611.8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6061.6</v>
      </c>
      <c r="S9" s="24">
        <f t="shared" si="0"/>
        <v>6620.4</v>
      </c>
      <c r="T9" s="24">
        <f t="shared" si="0"/>
        <v>4563.4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96716.20000000003</v>
      </c>
      <c r="AG9" s="50">
        <f>AG10+AG15+AG24+AG33+AG47+AG52+AG54+AG61+AG62+AG71+AG72+AG76+AG88+AG81+AG83+AG82+AG69+AG89+AG91+AG90+AG70+AG40+AG92</f>
        <v>109062.59999999998</v>
      </c>
      <c r="AH9" s="49"/>
      <c r="AI9" s="49"/>
    </row>
    <row r="10" spans="1:33" ht="15.75">
      <c r="A10" s="4" t="s">
        <v>4</v>
      </c>
      <c r="B10" s="22">
        <f>4600+123.9+111</f>
        <v>4834.9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2242.899999999999</v>
      </c>
      <c r="AG10" s="27">
        <f>B10+C10-AF10</f>
        <v>6034.199999999999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1708.2</v>
      </c>
      <c r="AG11" s="27">
        <f>B11+C11-AF11</f>
        <v>4500.000000000001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36.8</v>
      </c>
      <c r="AG12" s="27">
        <f>B12+C12-AF12</f>
        <v>219.40000000000003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761.0999999999996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497.89999999999986</v>
      </c>
      <c r="AG14" s="27">
        <f>AG10-AG11-AG12-AG13</f>
        <v>1314.799999999998</v>
      </c>
    </row>
    <row r="15" spans="1:33" ht="15" customHeight="1">
      <c r="A15" s="4" t="s">
        <v>6</v>
      </c>
      <c r="B15" s="22">
        <f>16802+1079.4</f>
        <v>17881.4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258</v>
      </c>
      <c r="S15" s="26">
        <v>325.6</v>
      </c>
      <c r="T15" s="26">
        <v>45.4</v>
      </c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8438.9</v>
      </c>
      <c r="AG15" s="27">
        <f aca="true" t="shared" si="3" ref="AG15:AG31">B15+C15-AF15</f>
        <v>34085.200000000004</v>
      </c>
    </row>
    <row r="16" spans="1:34" s="70" customFormat="1" ht="15" customHeight="1">
      <c r="A16" s="65" t="s">
        <v>46</v>
      </c>
      <c r="B16" s="66">
        <f>6851.8-613.8</f>
        <v>6238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75</v>
      </c>
      <c r="S16" s="68">
        <v>1.2</v>
      </c>
      <c r="T16" s="68">
        <v>45.4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3004.9</v>
      </c>
      <c r="AG16" s="71">
        <f t="shared" si="3"/>
        <v>16170.4</v>
      </c>
      <c r="AH16" s="75"/>
    </row>
    <row r="17" spans="1:34" ht="15.75">
      <c r="A17" s="3" t="s">
        <v>5</v>
      </c>
      <c r="B17" s="22">
        <f>13092.8+1523</f>
        <v>14615.8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5942.9</v>
      </c>
      <c r="AG17" s="27">
        <f t="shared" si="3"/>
        <v>11279.4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17.400000000000002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798.0999999999999</v>
      </c>
      <c r="AG19" s="27">
        <f t="shared" si="3"/>
        <v>3884.6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345.90000000000003</v>
      </c>
      <c r="AG20" s="27">
        <f t="shared" si="3"/>
        <v>14452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682.3000000000001</v>
      </c>
      <c r="AG21" s="27">
        <f t="shared" si="3"/>
        <v>870.6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677.6000000000021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63.10000000000001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669.7000000000005</v>
      </c>
      <c r="AG23" s="27">
        <f t="shared" si="3"/>
        <v>3581.2000000000025</v>
      </c>
    </row>
    <row r="24" spans="1:33" ht="15" customHeight="1">
      <c r="A24" s="4" t="s">
        <v>7</v>
      </c>
      <c r="B24" s="22">
        <f>21964.7+1206.6</f>
        <v>23171.3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10210.6</v>
      </c>
      <c r="AG24" s="27">
        <f t="shared" si="3"/>
        <v>20315.9</v>
      </c>
    </row>
    <row r="25" spans="1:34" s="70" customFormat="1" ht="15" customHeight="1">
      <c r="A25" s="65" t="s">
        <v>47</v>
      </c>
      <c r="B25" s="66">
        <v>15919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9206.7</v>
      </c>
      <c r="AG25" s="71">
        <f t="shared" si="3"/>
        <v>12094</v>
      </c>
      <c r="AH25" s="75"/>
    </row>
    <row r="26" spans="1:34" ht="15.75">
      <c r="A26" s="3" t="s">
        <v>5</v>
      </c>
      <c r="B26" s="22">
        <f>16520+588.9</f>
        <v>17108.9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6968.8</v>
      </c>
      <c r="AG26" s="27">
        <f t="shared" si="3"/>
        <v>10235.800000000003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1473.1999999999998</v>
      </c>
      <c r="AG27" s="27">
        <f t="shared" si="3"/>
        <v>2656.9000000000005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333.4</v>
      </c>
      <c r="AG28" s="27">
        <f t="shared" si="3"/>
        <v>213.89999999999998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818</v>
      </c>
      <c r="AG29" s="27">
        <f t="shared" si="3"/>
        <v>2091.3999999999996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126.5</v>
      </c>
      <c r="AG30" s="27">
        <f t="shared" si="3"/>
        <v>55.5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2140.899999999998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490.70000000000005</v>
      </c>
      <c r="AG32" s="27">
        <f>AG24-AG26-AG27-AG28-AG29-AG30-AG31</f>
        <v>5062.399999999999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358.4</v>
      </c>
      <c r="AG33" s="27">
        <f aca="true" t="shared" si="6" ref="AG33:AG38">B33+C33-AF33</f>
        <v>3450.4999999999995</v>
      </c>
    </row>
    <row r="34" spans="1:33" ht="15.75">
      <c r="A34" s="3" t="s">
        <v>5</v>
      </c>
      <c r="B34" s="22">
        <v>131.4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56.7</v>
      </c>
      <c r="AG34" s="27">
        <f t="shared" si="6"/>
        <v>127.7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v>4.3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172.5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16.499999999999982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596.2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247.9</v>
      </c>
      <c r="AG40" s="27">
        <f aca="true" t="shared" si="8" ref="AG40:AG45">B40+C40-AF40</f>
        <v>467.0000000000001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218.9</v>
      </c>
      <c r="AG41" s="27">
        <f t="shared" si="8"/>
        <v>372.1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0.8</v>
      </c>
      <c r="AG44" s="27">
        <f t="shared" si="8"/>
        <v>33.300000000000004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31.000000000000068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28.199999999999992</v>
      </c>
      <c r="AG46" s="27">
        <f>AG40-AG41-AG42-AG43-AG44-AG45</f>
        <v>59.900000000000084</v>
      </c>
    </row>
    <row r="47" spans="1:33" ht="17.25" customHeight="1">
      <c r="A47" s="4" t="s">
        <v>15</v>
      </c>
      <c r="B47" s="36">
        <f>769+75.6</f>
        <v>844.6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383.40000000000003</v>
      </c>
      <c r="AG47" s="27">
        <f>B47+C47-AF47</f>
        <v>1543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621.5+17.5</f>
        <v>639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289.8</v>
      </c>
      <c r="AG49" s="27">
        <f>B49+C49-AF49</f>
        <v>887.6000000000001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71.5</v>
      </c>
      <c r="AG51" s="27">
        <f>AG47-AG49-AG48</f>
        <v>638.0999999999999</v>
      </c>
    </row>
    <row r="52" spans="1:33" ht="15" customHeight="1">
      <c r="A52" s="4" t="s">
        <v>0</v>
      </c>
      <c r="B52" s="22">
        <f>4213.9+3744.2-2992</f>
        <v>4966.099999999999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5058.500000000001</v>
      </c>
      <c r="AG52" s="27">
        <f aca="true" t="shared" si="12" ref="AG52:AG59">B52+C52-AF52</f>
        <v>5220.599999999998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/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120.19999999999999</v>
      </c>
      <c r="AG53" s="27">
        <f t="shared" si="12"/>
        <v>774.4000000000001</v>
      </c>
    </row>
    <row r="54" spans="1:34" ht="15" customHeight="1">
      <c r="A54" s="4" t="s">
        <v>9</v>
      </c>
      <c r="B54" s="44">
        <f>2814.3-426+196.7</f>
        <v>2585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1344.2</v>
      </c>
      <c r="AG54" s="22">
        <f t="shared" si="12"/>
        <v>3645.8</v>
      </c>
      <c r="AH54" s="6"/>
    </row>
    <row r="55" spans="1:34" ht="15.75">
      <c r="A55" s="3" t="s">
        <v>5</v>
      </c>
      <c r="B55" s="22">
        <f>1798.3+172+196.7</f>
        <v>2167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536.4</v>
      </c>
      <c r="AG55" s="22">
        <f t="shared" si="12"/>
        <v>2018.6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4.6</v>
      </c>
      <c r="AG57" s="22">
        <f t="shared" si="12"/>
        <v>628.9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394.5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803.2</v>
      </c>
      <c r="AG60" s="22">
        <f>AG54-AG55-AG57-AG59-AG56-AG58</f>
        <v>998.3000000000003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42.300000000000004</v>
      </c>
      <c r="AG61" s="22">
        <f aca="true" t="shared" si="15" ref="AG61:AG67">B61+C61-AF61</f>
        <v>198.8</v>
      </c>
    </row>
    <row r="62" spans="1:33" ht="15" customHeight="1">
      <c r="A62" s="4" t="s">
        <v>11</v>
      </c>
      <c r="B62" s="22">
        <v>908.2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341.70000000000005</v>
      </c>
      <c r="AG62" s="22">
        <f t="shared" si="15"/>
        <v>2456.5</v>
      </c>
    </row>
    <row r="63" spans="1:34" ht="15.75">
      <c r="A63" s="3" t="s">
        <v>5</v>
      </c>
      <c r="B63" s="22">
        <v>622.7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169.4</v>
      </c>
      <c r="AG63" s="22">
        <f t="shared" si="15"/>
        <v>718.6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38.3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1.6</v>
      </c>
      <c r="AG66" s="22">
        <f t="shared" si="15"/>
        <v>220.7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130.70000000000002</v>
      </c>
      <c r="AG68" s="22">
        <f>AG62-AG63-AG66-AG67-AG65-AG64</f>
        <v>1398.9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</f>
        <v>329.4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195.20000000000002</v>
      </c>
      <c r="AG72" s="30">
        <f t="shared" si="17"/>
        <v>3377.9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354.29999999999995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448.70000000000005</v>
      </c>
    </row>
    <row r="76" spans="1:33" s="11" customFormat="1" ht="31.5">
      <c r="A76" s="12" t="s">
        <v>21</v>
      </c>
      <c r="B76" s="22">
        <v>219.6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58.4</v>
      </c>
      <c r="AG76" s="30">
        <f t="shared" si="17"/>
        <v>432.6</v>
      </c>
    </row>
    <row r="77" spans="1:33" s="11" customFormat="1" ht="15.75">
      <c r="A77" s="3" t="s">
        <v>5</v>
      </c>
      <c r="B77" s="22">
        <v>73.2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29.4</v>
      </c>
      <c r="AG77" s="30">
        <f t="shared" si="17"/>
        <v>43.800000000000004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3416.2999999999997</v>
      </c>
      <c r="AG89" s="22">
        <f t="shared" si="17"/>
        <v>4127.9000000000015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</f>
        <v>72012.1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56957.10000000001</v>
      </c>
      <c r="AG92" s="22">
        <f t="shared" si="17"/>
        <v>22358.19999999999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139611.8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6061.6</v>
      </c>
      <c r="S94" s="42">
        <f t="shared" si="18"/>
        <v>6620.4</v>
      </c>
      <c r="T94" s="42">
        <f t="shared" si="18"/>
        <v>4563.4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96716.20000000001</v>
      </c>
      <c r="AG94" s="58">
        <f>AG10+AG15+AG24+AG33+AG47+AG52+AG54+AG61+AG62+AG69+AG71+AG72+AG76+AG81+AG82+AG83+AG88+AG89+AG90+AG91+AG70+AG40+AG92</f>
        <v>109062.59999999998</v>
      </c>
    </row>
    <row r="95" spans="1:33" ht="15.75">
      <c r="A95" s="3" t="s">
        <v>5</v>
      </c>
      <c r="B95" s="22">
        <f aca="true" t="shared" si="19" ref="B95:AD95">B11+B17+B26+B34+B55+B63+B73+B41+B77+B48</f>
        <v>39278.3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15652.799999999997</v>
      </c>
      <c r="AG95" s="27">
        <f>B95+C95-AF95</f>
        <v>29313.30000000001</v>
      </c>
    </row>
    <row r="96" spans="1:33" ht="15.75">
      <c r="A96" s="3" t="s">
        <v>2</v>
      </c>
      <c r="B96" s="22">
        <f aca="true" t="shared" si="20" ref="B96:AD96">B12+B20+B29+B36+B57+B66+B44+B80+B74+B53</f>
        <v>2898.3999999999996</v>
      </c>
      <c r="C96" s="22">
        <f t="shared" si="20"/>
        <v>17425</v>
      </c>
      <c r="D96" s="22">
        <f t="shared" si="20"/>
        <v>0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1374.3000000000002</v>
      </c>
      <c r="AG96" s="27">
        <f>B96+C96-AF96</f>
        <v>18949.100000000002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1473.1999999999998</v>
      </c>
      <c r="AG97" s="27">
        <f>B97+C97-AF97</f>
        <v>2696.9000000000005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1178.1000000000001</v>
      </c>
      <c r="AG98" s="27">
        <f>B98+C98-AF98</f>
        <v>4158.599999999999</v>
      </c>
    </row>
    <row r="99" spans="1:33" ht="15.75">
      <c r="A99" s="3" t="s">
        <v>17</v>
      </c>
      <c r="B99" s="22">
        <f aca="true" t="shared" si="23" ref="B99:X99">B21+B30+B49+B37+B58+B13+B75+B67</f>
        <v>1674.7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1390.6000000000001</v>
      </c>
      <c r="AG99" s="27">
        <f>B99+C99-AF99</f>
        <v>5421.799999999999</v>
      </c>
    </row>
    <row r="100" spans="1:33" ht="12.75">
      <c r="A100" s="1" t="s">
        <v>41</v>
      </c>
      <c r="B100" s="2">
        <f aca="true" t="shared" si="25" ref="B100:AD100">B94-B95-B96-B97-B98-B99</f>
        <v>92105.2</v>
      </c>
      <c r="C100" s="2">
        <f t="shared" si="25"/>
        <v>32064.899999999976</v>
      </c>
      <c r="D100" s="2">
        <f t="shared" si="25"/>
        <v>10320.8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5570.6</v>
      </c>
      <c r="S100" s="2">
        <f t="shared" si="25"/>
        <v>5476.999999999999</v>
      </c>
      <c r="T100" s="2">
        <f t="shared" si="25"/>
        <v>4453.4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75647.2</v>
      </c>
      <c r="AG100" s="2">
        <f>AG94-AG95-AG96-AG97-AG98-AG99</f>
        <v>48522.89999999995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2016-08-23T08:22:08Z</cp:lastPrinted>
  <dcterms:created xsi:type="dcterms:W3CDTF">2002-11-05T08:53:00Z</dcterms:created>
  <dcterms:modified xsi:type="dcterms:W3CDTF">2016-08-25T05:12:56Z</dcterms:modified>
  <cp:category/>
  <cp:version/>
  <cp:contentType/>
  <cp:contentStatus/>
</cp:coreProperties>
</file>